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4355" windowHeight="9015" activeTab="0"/>
  </bookViews>
  <sheets>
    <sheet name="Drink Liquor Cost Calculator" sheetId="1" r:id="rId1"/>
  </sheets>
  <definedNames/>
  <calcPr fullCalcOnLoad="1"/>
</workbook>
</file>

<file path=xl/sharedStrings.xml><?xml version="1.0" encoding="utf-8"?>
<sst xmlns="http://schemas.openxmlformats.org/spreadsheetml/2006/main" count="110" uniqueCount="100">
  <si>
    <t>Type of drink</t>
  </si>
  <si>
    <t>Draft beer</t>
  </si>
  <si>
    <t>Liquor</t>
  </si>
  <si>
    <t>Wine</t>
  </si>
  <si>
    <t>keg</t>
  </si>
  <si>
    <t>case</t>
  </si>
  <si>
    <t>bottle</t>
  </si>
  <si>
    <t>Keg of beer</t>
  </si>
  <si>
    <t>Bottle of liquor</t>
  </si>
  <si>
    <t>Bottle of wine</t>
  </si>
  <si>
    <t>Regular size/ 15.5 Gal Keg</t>
  </si>
  <si>
    <t>375ml</t>
  </si>
  <si>
    <t>750ml</t>
  </si>
  <si>
    <t>Euro/ 13.2 Gal Keg</t>
  </si>
  <si>
    <t>1/4 keg/ 7.75 Gal Keg</t>
  </si>
  <si>
    <t>1 Liter</t>
  </si>
  <si>
    <t>1.5 L</t>
  </si>
  <si>
    <t>1/6 "pencil"  keg/ 5.5 Gals Keg</t>
  </si>
  <si>
    <t>1.5 Liter</t>
  </si>
  <si>
    <t>1.75 Liter</t>
  </si>
  <si>
    <t>3.0 L</t>
  </si>
  <si>
    <t>Bottle/ Can beer</t>
  </si>
  <si>
    <t>Bottle/ can beer</t>
  </si>
  <si>
    <t>Portion size</t>
  </si>
  <si>
    <t>1 oz</t>
  </si>
  <si>
    <t>1.25oz</t>
  </si>
  <si>
    <t>2 oz</t>
  </si>
  <si>
    <t>1.5 oz</t>
  </si>
  <si>
    <t>2.5 oz</t>
  </si>
  <si>
    <t>3 oz</t>
  </si>
  <si>
    <t>3.5oz</t>
  </si>
  <si>
    <t>4 oz</t>
  </si>
  <si>
    <t>4.5 oz</t>
  </si>
  <si>
    <t>5 oz</t>
  </si>
  <si>
    <t>5.5 oz</t>
  </si>
  <si>
    <t>6 oz</t>
  </si>
  <si>
    <t>6.5 oz</t>
  </si>
  <si>
    <t>7 oz</t>
  </si>
  <si>
    <t>7.5 oz</t>
  </si>
  <si>
    <t>8 oz</t>
  </si>
  <si>
    <t>8.5 oz</t>
  </si>
  <si>
    <t>9 oz</t>
  </si>
  <si>
    <t>9.5 oz</t>
  </si>
  <si>
    <t>10 oz</t>
  </si>
  <si>
    <t>10.5 oz</t>
  </si>
  <si>
    <t>11 oz</t>
  </si>
  <si>
    <t>11.5 oz</t>
  </si>
  <si>
    <t>12 oz</t>
  </si>
  <si>
    <t>12.5 oz</t>
  </si>
  <si>
    <t>13 oz</t>
  </si>
  <si>
    <t>13.5 oz</t>
  </si>
  <si>
    <t>14 oz</t>
  </si>
  <si>
    <t>14.5 oz</t>
  </si>
  <si>
    <t>15 oz</t>
  </si>
  <si>
    <t>15.5 oz</t>
  </si>
  <si>
    <t>16 oz</t>
  </si>
  <si>
    <t>17 oz</t>
  </si>
  <si>
    <t>18 oz</t>
  </si>
  <si>
    <t>19 oz</t>
  </si>
  <si>
    <t>20 oz</t>
  </si>
  <si>
    <t>21 oz</t>
  </si>
  <si>
    <t>22 oz</t>
  </si>
  <si>
    <t>23 oz</t>
  </si>
  <si>
    <t>24 oz</t>
  </si>
  <si>
    <t>25 oz</t>
  </si>
  <si>
    <t>26 oz</t>
  </si>
  <si>
    <t>27 oz</t>
  </si>
  <si>
    <t>28 oz</t>
  </si>
  <si>
    <t>29 oz</t>
  </si>
  <si>
    <t>30 oz</t>
  </si>
  <si>
    <t>31 oz</t>
  </si>
  <si>
    <t>32 oz</t>
  </si>
  <si>
    <t>33 oz</t>
  </si>
  <si>
    <t>34 oz</t>
  </si>
  <si>
    <t>35 oz</t>
  </si>
  <si>
    <t>36 oz</t>
  </si>
  <si>
    <t>37 oz</t>
  </si>
  <si>
    <t>38 oz</t>
  </si>
  <si>
    <t>39 oz</t>
  </si>
  <si>
    <t>40 oz</t>
  </si>
  <si>
    <t>Whole bottle or can</t>
  </si>
  <si>
    <t>Price to customer</t>
  </si>
  <si>
    <t>Liquor cost</t>
  </si>
  <si>
    <t>Regular/ 750ml</t>
  </si>
  <si>
    <t>Split/ 375ml</t>
  </si>
  <si>
    <t>1.0 L</t>
  </si>
  <si>
    <t>2.0L</t>
  </si>
  <si>
    <t>Dynamic drink type</t>
  </si>
  <si>
    <t>Dynamic vessel size</t>
  </si>
  <si>
    <t>Dynamic vessel description</t>
  </si>
  <si>
    <t>Dynamic portion size</t>
  </si>
  <si>
    <t>Portion (minus oz)</t>
  </si>
  <si>
    <t>#</t>
  </si>
  <si>
    <t>Drink type</t>
  </si>
  <si>
    <t>Vessel type</t>
  </si>
  <si>
    <t>http://bar-i.com/product-demo</t>
  </si>
  <si>
    <r>
      <t>Instructions:</t>
    </r>
    <r>
      <rPr>
        <sz val="13"/>
        <rFont val="Arial"/>
        <family val="2"/>
      </rPr>
      <t xml:space="preserve"> Use the grey cells to enter information about the drink you are pricing out. The resulting liquor cost will show in the green cell. </t>
    </r>
  </si>
  <si>
    <t>If you find this tool helpful may we suggest you check out our liquor inventory system. It will help you do your liquor inventory twice as fast and our existing clients have reduced their liquor costs by more than 3%! Click the link below:</t>
  </si>
  <si>
    <t>Local sales tax (%)</t>
  </si>
  <si>
    <t>Draft Beer Pricing Calculator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</si>
</sst>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8"/>
      <name val="Arial"/>
      <family val="0"/>
    </font>
    <font>
      <sz val="10"/>
      <color indexed="9"/>
      <name val="Arial"/>
      <family val="0"/>
    </font>
    <font>
      <sz val="26"/>
      <name val="Arial Black"/>
      <family val="2"/>
    </font>
    <font>
      <sz val="36"/>
      <name val="Arial Black"/>
      <family val="2"/>
    </font>
    <font>
      <sz val="20"/>
      <color indexed="9"/>
      <name val="Arial"/>
      <family val="2"/>
    </font>
    <font>
      <sz val="20"/>
      <name val="Arial"/>
      <family val="0"/>
    </font>
    <font>
      <sz val="26"/>
      <name val="Arial"/>
      <family val="0"/>
    </font>
    <font>
      <u val="single"/>
      <sz val="10"/>
      <color indexed="12"/>
      <name val="Arial"/>
      <family val="0"/>
    </font>
    <font>
      <u val="single"/>
      <sz val="10"/>
      <color indexed="36"/>
      <name val="Arial"/>
      <family val="0"/>
    </font>
    <font>
      <sz val="14"/>
      <name val="Arial"/>
      <family val="0"/>
    </font>
    <font>
      <u val="single"/>
      <sz val="24"/>
      <color indexed="12"/>
      <name val="Arial"/>
      <family val="0"/>
    </font>
    <font>
      <b/>
      <sz val="13"/>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8"/>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Alignment="1">
      <alignment/>
    </xf>
    <xf numFmtId="0" fontId="0" fillId="0" borderId="0" xfId="0" applyAlignment="1" applyProtection="1">
      <alignment/>
      <protection hidden="1"/>
    </xf>
    <xf numFmtId="0" fontId="2" fillId="33" borderId="10" xfId="0" applyFont="1" applyFill="1" applyBorder="1" applyAlignment="1" applyProtection="1">
      <alignment/>
      <protection hidden="1"/>
    </xf>
    <xf numFmtId="0" fontId="2" fillId="0" borderId="0" xfId="0" applyFont="1" applyFill="1" applyBorder="1" applyAlignment="1" applyProtection="1">
      <alignment wrapText="1"/>
      <protection hidden="1"/>
    </xf>
    <xf numFmtId="0" fontId="0" fillId="0" borderId="0" xfId="0" applyAlignment="1" applyProtection="1">
      <alignment wrapText="1"/>
      <protection hidden="1"/>
    </xf>
    <xf numFmtId="0" fontId="2" fillId="33" borderId="11" xfId="0" applyFont="1" applyFill="1" applyBorder="1" applyAlignment="1" applyProtection="1">
      <alignment wrapText="1"/>
      <protection hidden="1"/>
    </xf>
    <xf numFmtId="0" fontId="2" fillId="33" borderId="12" xfId="0" applyFont="1" applyFill="1" applyBorder="1" applyAlignment="1" applyProtection="1">
      <alignment wrapText="1"/>
      <protection hidden="1"/>
    </xf>
    <xf numFmtId="0" fontId="2" fillId="33" borderId="13" xfId="0" applyFont="1" applyFill="1" applyBorder="1" applyAlignment="1" applyProtection="1">
      <alignment wrapText="1"/>
      <protection hidden="1"/>
    </xf>
    <xf numFmtId="0" fontId="2" fillId="33" borderId="14" xfId="0" applyFont="1" applyFill="1" applyBorder="1" applyAlignment="1" applyProtection="1">
      <alignment wrapText="1"/>
      <protection hidden="1"/>
    </xf>
    <xf numFmtId="0" fontId="2" fillId="33" borderId="10" xfId="0" applyFont="1" applyFill="1" applyBorder="1" applyAlignment="1" applyProtection="1">
      <alignment wrapText="1"/>
      <protection hidden="1"/>
    </xf>
    <xf numFmtId="0" fontId="2" fillId="33" borderId="15" xfId="0" applyFont="1" applyFill="1" applyBorder="1" applyAlignment="1" applyProtection="1">
      <alignment wrapText="1"/>
      <protection hidden="1"/>
    </xf>
    <xf numFmtId="0" fontId="0" fillId="0" borderId="0" xfId="0" applyFill="1" applyBorder="1" applyAlignment="1" applyProtection="1">
      <alignment/>
      <protection hidden="1"/>
    </xf>
    <xf numFmtId="0" fontId="0" fillId="0" borderId="16" xfId="0" applyBorder="1" applyAlignment="1" applyProtection="1">
      <alignment/>
      <protection hidden="1"/>
    </xf>
    <xf numFmtId="0" fontId="0" fillId="0" borderId="0" xfId="0" applyBorder="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2" fillId="33" borderId="14" xfId="0" applyFont="1" applyFill="1" applyBorder="1" applyAlignment="1" applyProtection="1">
      <alignment/>
      <protection hidden="1"/>
    </xf>
    <xf numFmtId="0" fontId="2" fillId="33" borderId="15" xfId="0" applyFont="1" applyFill="1" applyBorder="1" applyAlignment="1" applyProtection="1">
      <alignment/>
      <protection hidden="1"/>
    </xf>
    <xf numFmtId="0" fontId="0" fillId="0" borderId="20" xfId="0" applyBorder="1" applyAlignment="1" applyProtection="1">
      <alignment/>
      <protection hidden="1"/>
    </xf>
    <xf numFmtId="164" fontId="0" fillId="0" borderId="0" xfId="59" applyNumberFormat="1" applyFont="1" applyBorder="1" applyAlignment="1" applyProtection="1">
      <alignment horizontal="left"/>
      <protection hidden="1"/>
    </xf>
    <xf numFmtId="0" fontId="2" fillId="0" borderId="0" xfId="0" applyFont="1" applyFill="1" applyBorder="1" applyAlignment="1" applyProtection="1">
      <alignment/>
      <protection hidden="1"/>
    </xf>
    <xf numFmtId="0" fontId="0" fillId="0" borderId="0" xfId="0" applyFill="1" applyAlignment="1" applyProtection="1">
      <alignment/>
      <protection hidden="1"/>
    </xf>
    <xf numFmtId="0" fontId="3" fillId="0" borderId="0" xfId="0" applyFont="1" applyAlignment="1" applyProtection="1">
      <alignment/>
      <protection hidden="1"/>
    </xf>
    <xf numFmtId="0" fontId="5" fillId="34" borderId="10" xfId="0" applyFont="1" applyFill="1" applyBorder="1" applyAlignment="1" applyProtection="1">
      <alignment/>
      <protection hidden="1"/>
    </xf>
    <xf numFmtId="0" fontId="5" fillId="34" borderId="16" xfId="0" applyFont="1" applyFill="1" applyBorder="1" applyAlignment="1" applyProtection="1">
      <alignment/>
      <protection hidden="1"/>
    </xf>
    <xf numFmtId="0" fontId="5" fillId="34" borderId="18" xfId="0" applyFont="1" applyFill="1" applyBorder="1" applyAlignment="1" applyProtection="1">
      <alignment/>
      <protection hidden="1"/>
    </xf>
    <xf numFmtId="0" fontId="0" fillId="0" borderId="12" xfId="0" applyBorder="1" applyAlignment="1" applyProtection="1">
      <alignment/>
      <protection hidden="1"/>
    </xf>
    <xf numFmtId="0" fontId="4" fillId="0" borderId="21" xfId="0" applyFont="1" applyBorder="1" applyAlignment="1" applyProtection="1">
      <alignment/>
      <protection hidden="1"/>
    </xf>
    <xf numFmtId="0" fontId="3" fillId="0" borderId="21" xfId="0" applyFont="1" applyBorder="1" applyAlignment="1" applyProtection="1">
      <alignment/>
      <protection hidden="1"/>
    </xf>
    <xf numFmtId="0" fontId="3" fillId="0" borderId="22" xfId="0" applyFont="1" applyBorder="1" applyAlignment="1" applyProtection="1">
      <alignment/>
      <protection hidden="1"/>
    </xf>
    <xf numFmtId="164" fontId="7" fillId="35" borderId="20" xfId="59" applyNumberFormat="1" applyFont="1" applyFill="1" applyBorder="1" applyAlignment="1" applyProtection="1">
      <alignment horizontal="center"/>
      <protection hidden="1"/>
    </xf>
    <xf numFmtId="0" fontId="3" fillId="0" borderId="0" xfId="0" applyFont="1" applyBorder="1" applyAlignment="1" applyProtection="1">
      <alignment/>
      <protection hidden="1"/>
    </xf>
    <xf numFmtId="0" fontId="12" fillId="36" borderId="12" xfId="0" applyFont="1" applyFill="1" applyBorder="1" applyAlignment="1" applyProtection="1">
      <alignment/>
      <protection hidden="1"/>
    </xf>
    <xf numFmtId="0" fontId="0" fillId="36" borderId="21" xfId="0" applyFill="1" applyBorder="1" applyAlignment="1" applyProtection="1">
      <alignment/>
      <protection hidden="1"/>
    </xf>
    <xf numFmtId="0" fontId="0" fillId="36" borderId="22" xfId="0" applyFill="1" applyBorder="1" applyAlignment="1" applyProtection="1">
      <alignment/>
      <protection hidden="1"/>
    </xf>
    <xf numFmtId="0" fontId="0" fillId="0" borderId="0" xfId="0" applyBorder="1" applyAlignment="1" applyProtection="1">
      <alignment horizontal="left"/>
      <protection hidden="1"/>
    </xf>
    <xf numFmtId="44" fontId="0" fillId="0" borderId="0" xfId="44" applyFont="1" applyBorder="1" applyAlignment="1" applyProtection="1">
      <alignment horizontal="left"/>
      <protection hidden="1"/>
    </xf>
    <xf numFmtId="0" fontId="11" fillId="0" borderId="0" xfId="53" applyFont="1" applyAlignment="1" applyProtection="1">
      <alignment/>
      <protection hidden="1"/>
    </xf>
    <xf numFmtId="0" fontId="0" fillId="0" borderId="0" xfId="0" applyAlignment="1" applyProtection="1">
      <alignment/>
      <protection hidden="1"/>
    </xf>
    <xf numFmtId="0" fontId="8" fillId="0" borderId="0" xfId="53" applyAlignment="1" applyProtection="1">
      <alignment/>
      <protection hidden="1"/>
    </xf>
    <xf numFmtId="44" fontId="6" fillId="37" borderId="23" xfId="44" applyFont="1" applyFill="1" applyBorder="1" applyAlignment="1" applyProtection="1">
      <alignment horizontal="left"/>
      <protection locked="0"/>
    </xf>
    <xf numFmtId="0" fontId="6" fillId="37" borderId="23" xfId="0" applyFont="1" applyFill="1" applyBorder="1" applyAlignment="1" applyProtection="1">
      <alignment horizontal="left"/>
      <protection locked="0"/>
    </xf>
    <xf numFmtId="44" fontId="6" fillId="37" borderId="24" xfId="44" applyFont="1" applyFill="1" applyBorder="1" applyAlignment="1" applyProtection="1">
      <alignment horizontal="left"/>
      <protection locked="0"/>
    </xf>
    <xf numFmtId="9" fontId="6" fillId="37" borderId="13" xfId="59" applyFont="1" applyFill="1" applyBorder="1" applyAlignment="1" applyProtection="1">
      <alignment horizontal="left"/>
      <protection locked="0"/>
    </xf>
    <xf numFmtId="0" fontId="10" fillId="0" borderId="0" xfId="0" applyFont="1" applyFill="1" applyBorder="1" applyAlignment="1" applyProtection="1">
      <alignment wrapText="1"/>
      <protection hidden="1"/>
    </xf>
    <xf numFmtId="0" fontId="10" fillId="0" borderId="0" xfId="0" applyFont="1" applyAlignment="1" applyProtection="1">
      <alignment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2</xdr:col>
      <xdr:colOff>76200</xdr:colOff>
      <xdr:row>1</xdr:row>
      <xdr:rowOff>1285875</xdr:rowOff>
    </xdr:to>
    <xdr:pic>
      <xdr:nvPicPr>
        <xdr:cNvPr id="1" name="Picture 2" descr="WhiteLogoBarI"/>
        <xdr:cNvPicPr preferRelativeResize="1">
          <a:picLocks noChangeAspect="1"/>
        </xdr:cNvPicPr>
      </xdr:nvPicPr>
      <xdr:blipFill>
        <a:blip r:embed="rId1"/>
        <a:stretch>
          <a:fillRect/>
        </a:stretch>
      </xdr:blipFill>
      <xdr:spPr>
        <a:xfrm>
          <a:off x="209550" y="190500"/>
          <a:ext cx="26574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r-i.com/product-dem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2:HU121"/>
  <sheetViews>
    <sheetView showGridLines="0" tabSelected="1" zoomScalePageLayoutView="0" workbookViewId="0" topLeftCell="A1">
      <selection activeCell="C3" sqref="C3"/>
    </sheetView>
  </sheetViews>
  <sheetFormatPr defaultColWidth="9.140625" defaultRowHeight="12.75"/>
  <cols>
    <col min="1" max="1" width="2.8515625" style="1" customWidth="1"/>
    <col min="2" max="2" width="39.00390625" style="1" customWidth="1"/>
    <col min="3" max="3" width="56.00390625" style="1" customWidth="1"/>
    <col min="4" max="221" width="9.140625" style="1" customWidth="1"/>
    <col min="222" max="223" width="11.57421875" style="1" customWidth="1"/>
    <col min="224" max="16384" width="9.140625" style="1" customWidth="1"/>
  </cols>
  <sheetData>
    <row r="1" ht="13.5" thickBot="1"/>
    <row r="2" spans="2:15" ht="102.75" customHeight="1" thickBot="1">
      <c r="B2" s="27"/>
      <c r="C2" s="28" t="s">
        <v>99</v>
      </c>
      <c r="D2" s="29"/>
      <c r="E2" s="29"/>
      <c r="F2" s="29"/>
      <c r="G2" s="29"/>
      <c r="H2" s="29"/>
      <c r="I2" s="30"/>
      <c r="J2" s="32"/>
      <c r="K2" s="32"/>
      <c r="L2" s="32"/>
      <c r="M2" s="23"/>
      <c r="N2" s="23"/>
      <c r="O2" s="23"/>
    </row>
    <row r="3" spans="4:15" ht="12.75" customHeight="1" thickBot="1">
      <c r="D3" s="23"/>
      <c r="E3" s="23"/>
      <c r="F3" s="23"/>
      <c r="G3" s="23"/>
      <c r="H3" s="23"/>
      <c r="I3" s="23"/>
      <c r="J3" s="23"/>
      <c r="K3" s="23"/>
      <c r="L3" s="23"/>
      <c r="M3" s="23"/>
      <c r="N3" s="23"/>
      <c r="O3" s="23"/>
    </row>
    <row r="4" spans="2:9" ht="17.25" thickBot="1">
      <c r="B4" s="33" t="s">
        <v>96</v>
      </c>
      <c r="C4" s="34"/>
      <c r="D4" s="34"/>
      <c r="E4" s="34"/>
      <c r="F4" s="34"/>
      <c r="G4" s="34"/>
      <c r="H4" s="35"/>
      <c r="I4" s="35"/>
    </row>
    <row r="5" ht="13.5" thickBot="1"/>
    <row r="6" spans="2:3" ht="26.25" thickBot="1">
      <c r="B6" s="24" t="s">
        <v>98</v>
      </c>
      <c r="C6" s="44">
        <v>0.07</v>
      </c>
    </row>
    <row r="7" spans="2:215" ht="25.5">
      <c r="B7" s="24" t="s">
        <v>0</v>
      </c>
      <c r="C7" s="42" t="s">
        <v>1</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row>
    <row r="8" spans="2:215" ht="25.5">
      <c r="B8" s="25" t="str">
        <f>IF(ISERROR(INDEX(HL75:HL80,MATCH(C7,HK75:HK80,0),1)),"Cost",CONCATENATE("Cost per ",INDEX(HL75:HL80,MATCH(C7,HK75:HK80,0),1)))</f>
        <v>Cost per keg</v>
      </c>
      <c r="C8" s="41">
        <v>100</v>
      </c>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row>
    <row r="9" spans="2:215" ht="25.5">
      <c r="B9" s="25" t="str">
        <f>IF(ISERROR(INDEX(HL75:HL80,MATCH(C7,HK75:HK80,0),1)),"Size",CONCATENATE("Size of ",INDEX(HL75:HL80,MATCH(C7,HK75:HK80,0),1)))</f>
        <v>Size of keg</v>
      </c>
      <c r="C9" s="42" t="s">
        <v>10</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row>
    <row r="10" spans="2:215" ht="25.5">
      <c r="B10" s="25" t="s">
        <v>23</v>
      </c>
      <c r="C10" s="42" t="s">
        <v>52</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row>
    <row r="11" spans="2:215" ht="26.25" thickBot="1">
      <c r="B11" s="25" t="s">
        <v>81</v>
      </c>
      <c r="C11" s="43">
        <v>4</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row>
    <row r="12" spans="2:215" ht="33.75" thickBot="1">
      <c r="B12" s="26" t="s">
        <v>82</v>
      </c>
      <c r="C12" s="31">
        <f>IF(ISERROR((C8/HO75*HQ75)/C11),"Enter missing information",(C8/HO75*HQ75)/(C11*(1-C6)))</f>
        <v>0.19646418661116893</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row>
    <row r="13" spans="2:215" ht="12.75">
      <c r="B13" s="21"/>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row>
    <row r="14" spans="2:215" ht="34.5" customHeight="1">
      <c r="B14" s="45" t="s">
        <v>97</v>
      </c>
      <c r="C14" s="46"/>
      <c r="D14" s="46"/>
      <c r="E14" s="46"/>
      <c r="F14" s="46"/>
      <c r="G14" s="46"/>
      <c r="H14" s="46"/>
      <c r="I14" s="46"/>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row>
    <row r="15" spans="2:215" ht="30">
      <c r="B15" s="38" t="s">
        <v>95</v>
      </c>
      <c r="C15" s="39"/>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row>
    <row r="16" spans="2:215" ht="12.75">
      <c r="B16" s="4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row>
    <row r="17" spans="2:215" ht="12.75">
      <c r="B17" s="21"/>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row>
    <row r="18" spans="2:215" ht="12.75">
      <c r="B18" s="21"/>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row>
    <row r="19" spans="2:215" ht="12.75">
      <c r="B19" s="21"/>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row>
    <row r="20" spans="2:215" ht="12.75">
      <c r="B20" s="21"/>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row>
    <row r="21" spans="2:215" ht="12.75">
      <c r="B21" s="21"/>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row>
    <row r="22" spans="2:215" ht="12.75">
      <c r="B22" s="21"/>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row>
    <row r="23" spans="2:215" ht="12.75">
      <c r="B23" s="21"/>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row>
    <row r="24" spans="2:215" ht="12.75">
      <c r="B24" s="21"/>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row>
    <row r="25" spans="2:215" ht="12.75">
      <c r="B25" s="21"/>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row>
    <row r="26" spans="2:215" ht="12.75">
      <c r="B26" s="21"/>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row>
    <row r="27" spans="2:215" ht="12.75">
      <c r="B27" s="21"/>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row>
    <row r="28" spans="2:215" ht="12.75">
      <c r="B28" s="21"/>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row>
    <row r="29" spans="2:215" ht="12.75">
      <c r="B29" s="2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row>
    <row r="30" spans="2:215" ht="12.75">
      <c r="B30" s="2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row>
    <row r="31" spans="2:215" ht="12.75">
      <c r="B31" s="2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row>
    <row r="32" spans="2:215" ht="12.75">
      <c r="B32" s="2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row>
    <row r="33" spans="2:215" ht="12.75">
      <c r="B33" s="2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row>
    <row r="34" spans="2:215" ht="12.75">
      <c r="B34" s="21"/>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row>
    <row r="35" spans="2:215" ht="12.75">
      <c r="B35" s="21"/>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row>
    <row r="36" spans="2:215" ht="12.75">
      <c r="B36" s="2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row>
    <row r="37" spans="2:215" ht="12.75">
      <c r="B37" s="2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row>
    <row r="38" spans="2:215" ht="12.75">
      <c r="B38" s="2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row>
    <row r="39" spans="2:215" ht="12.75">
      <c r="B39" s="21"/>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row>
    <row r="40" spans="2:215" ht="12.75">
      <c r="B40" s="21"/>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row>
    <row r="41" spans="2:215" ht="12.75">
      <c r="B41" s="21"/>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row>
    <row r="42" spans="2:215" ht="12.75">
      <c r="B42" s="21"/>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row>
    <row r="43" spans="2:215" ht="12.75">
      <c r="B43" s="21"/>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row>
    <row r="44" spans="2:215" ht="12.75">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row>
    <row r="45" spans="2:215" ht="12.75">
      <c r="B45" s="21"/>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row>
    <row r="46" spans="2:215" ht="12.75">
      <c r="B46" s="21"/>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row>
    <row r="47" spans="2:215" ht="12.75">
      <c r="B47" s="21"/>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row>
    <row r="48" spans="2:215" ht="12.75">
      <c r="B48" s="21"/>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row>
    <row r="49" spans="2:215" ht="12.75">
      <c r="B49" s="21"/>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row>
    <row r="50" spans="2:215" ht="12.75">
      <c r="B50" s="21"/>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row>
    <row r="51" spans="2:215" ht="12.75">
      <c r="B51" s="21"/>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row>
    <row r="52" spans="2:215" ht="12.75">
      <c r="B52" s="21"/>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row>
    <row r="53" spans="2:215" ht="12.75">
      <c r="B53" s="21"/>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row>
    <row r="54" spans="2:215" ht="12.75">
      <c r="B54" s="21"/>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row>
    <row r="55" spans="2:215" ht="12.75">
      <c r="B55" s="21"/>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row>
    <row r="56" spans="2:215" ht="12.75">
      <c r="B56" s="2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row>
    <row r="57" spans="2:215" ht="12.75">
      <c r="B57" s="21"/>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row>
    <row r="58" spans="2:215" ht="12.75">
      <c r="B58" s="21"/>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row>
    <row r="59" spans="2:215" ht="12.75">
      <c r="B59" s="21"/>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row>
    <row r="60" spans="2:215" ht="12.75">
      <c r="B60" s="21"/>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row>
    <row r="61" spans="2:215" ht="12.75">
      <c r="B61" s="2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row>
    <row r="62" spans="2:215" ht="12.75">
      <c r="B62" s="21"/>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row>
    <row r="63" spans="2:215" ht="13.5" thickBot="1">
      <c r="B63" s="21"/>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row>
    <row r="64" spans="2:229" ht="51.75" thickBot="1">
      <c r="B64" s="22"/>
      <c r="HH64" s="3"/>
      <c r="HI64" s="4"/>
      <c r="HJ64" s="5" t="s">
        <v>7</v>
      </c>
      <c r="HK64" s="5" t="s">
        <v>22</v>
      </c>
      <c r="HL64" s="5" t="s">
        <v>8</v>
      </c>
      <c r="HM64" s="5" t="s">
        <v>9</v>
      </c>
      <c r="HN64" s="5" t="s">
        <v>7</v>
      </c>
      <c r="HO64" s="5" t="s">
        <v>22</v>
      </c>
      <c r="HP64" s="5" t="s">
        <v>8</v>
      </c>
      <c r="HQ64" s="6" t="s">
        <v>9</v>
      </c>
      <c r="HR64" s="7" t="s">
        <v>89</v>
      </c>
      <c r="HS64" s="8" t="s">
        <v>88</v>
      </c>
      <c r="HT64" s="9" t="s">
        <v>23</v>
      </c>
      <c r="HU64" s="10" t="s">
        <v>91</v>
      </c>
    </row>
    <row r="65" spans="2:229" ht="12.75">
      <c r="B65" s="22"/>
      <c r="HH65" s="11"/>
      <c r="HJ65" s="12" t="s">
        <v>10</v>
      </c>
      <c r="HK65" s="13">
        <v>24</v>
      </c>
      <c r="HL65" s="13" t="s">
        <v>11</v>
      </c>
      <c r="HM65" s="13" t="s">
        <v>83</v>
      </c>
      <c r="HN65" s="13">
        <v>1984</v>
      </c>
      <c r="HO65" s="13">
        <v>24</v>
      </c>
      <c r="HP65" s="13">
        <v>12.7</v>
      </c>
      <c r="HQ65" s="13">
        <v>25.4</v>
      </c>
      <c r="HR65" s="12" t="str">
        <f aca="true" t="shared" si="0" ref="HR65:HR72">INDEX(HJ65:HM65,1,$HM$75)</f>
        <v>Regular size/ 15.5 Gal Keg</v>
      </c>
      <c r="HS65" s="13">
        <f aca="true" t="shared" si="1" ref="HS65:HS72">INDEX(HN65:HQ65,1,$HM$75)</f>
        <v>1984</v>
      </c>
      <c r="HT65" s="12" t="s">
        <v>80</v>
      </c>
      <c r="HU65" s="14">
        <v>1</v>
      </c>
    </row>
    <row r="66" spans="2:229" ht="12.75">
      <c r="B66" s="22"/>
      <c r="HH66" s="11"/>
      <c r="HJ66" s="12" t="s">
        <v>13</v>
      </c>
      <c r="HK66" s="13">
        <v>12</v>
      </c>
      <c r="HL66" s="13" t="s">
        <v>12</v>
      </c>
      <c r="HM66" s="13" t="s">
        <v>84</v>
      </c>
      <c r="HN66" s="13">
        <v>1690</v>
      </c>
      <c r="HO66" s="13">
        <v>12</v>
      </c>
      <c r="HP66" s="11">
        <v>25.4</v>
      </c>
      <c r="HQ66" s="13">
        <v>12.7</v>
      </c>
      <c r="HR66" s="12" t="str">
        <f t="shared" si="0"/>
        <v>Euro/ 13.2 Gal Keg</v>
      </c>
      <c r="HS66" s="13">
        <f t="shared" si="1"/>
        <v>1690</v>
      </c>
      <c r="HT66" s="12" t="s">
        <v>24</v>
      </c>
      <c r="HU66" s="14" t="str">
        <f>LEFT(HT66,LEN(HT66)-3)</f>
        <v>1</v>
      </c>
    </row>
    <row r="67" spans="2:229" ht="12.75">
      <c r="B67" s="22"/>
      <c r="HH67" s="11"/>
      <c r="HJ67" s="12" t="s">
        <v>14</v>
      </c>
      <c r="HK67" s="13">
        <v>20</v>
      </c>
      <c r="HL67" s="13" t="s">
        <v>15</v>
      </c>
      <c r="HM67" s="13" t="s">
        <v>85</v>
      </c>
      <c r="HN67" s="13">
        <v>992</v>
      </c>
      <c r="HO67" s="13">
        <v>20</v>
      </c>
      <c r="HP67" s="11">
        <v>33.82</v>
      </c>
      <c r="HQ67" s="13">
        <v>33.82</v>
      </c>
      <c r="HR67" s="12" t="str">
        <f t="shared" si="0"/>
        <v>1/4 keg/ 7.75 Gal Keg</v>
      </c>
      <c r="HS67" s="13">
        <f t="shared" si="1"/>
        <v>992</v>
      </c>
      <c r="HT67" s="12" t="s">
        <v>25</v>
      </c>
      <c r="HU67" s="14" t="str">
        <f aca="true" t="shared" si="2" ref="HU67:HU121">LEFT(HT67,LEN(HT67)-3)</f>
        <v>1.2</v>
      </c>
    </row>
    <row r="68" spans="2:229" ht="12.75">
      <c r="B68" s="22"/>
      <c r="HH68" s="11"/>
      <c r="HJ68" s="12" t="s">
        <v>17</v>
      </c>
      <c r="HK68" s="13">
        <v>6</v>
      </c>
      <c r="HL68" s="13" t="s">
        <v>18</v>
      </c>
      <c r="HM68" s="13" t="s">
        <v>16</v>
      </c>
      <c r="HN68" s="13">
        <v>661</v>
      </c>
      <c r="HO68" s="11">
        <v>6</v>
      </c>
      <c r="HP68" s="13">
        <v>50.73</v>
      </c>
      <c r="HQ68" s="13">
        <v>50.73</v>
      </c>
      <c r="HR68" s="12" t="str">
        <f t="shared" si="0"/>
        <v>1/6 "pencil"  keg/ 5.5 Gals Keg</v>
      </c>
      <c r="HS68" s="13">
        <f t="shared" si="1"/>
        <v>661</v>
      </c>
      <c r="HT68" s="12" t="s">
        <v>27</v>
      </c>
      <c r="HU68" s="14" t="str">
        <f t="shared" si="2"/>
        <v>1.5</v>
      </c>
    </row>
    <row r="69" spans="2:229" ht="12.75">
      <c r="B69" s="22"/>
      <c r="HH69" s="11"/>
      <c r="HJ69" s="13"/>
      <c r="HK69" s="13"/>
      <c r="HL69" s="13" t="s">
        <v>19</v>
      </c>
      <c r="HM69" s="13" t="s">
        <v>86</v>
      </c>
      <c r="HN69" s="13"/>
      <c r="HO69" s="13"/>
      <c r="HP69" s="13">
        <v>59.185</v>
      </c>
      <c r="HQ69" s="13">
        <v>67.64</v>
      </c>
      <c r="HR69" s="12">
        <f t="shared" si="0"/>
        <v>0</v>
      </c>
      <c r="HS69" s="13">
        <f t="shared" si="1"/>
        <v>0</v>
      </c>
      <c r="HT69" s="12" t="s">
        <v>26</v>
      </c>
      <c r="HU69" s="14" t="str">
        <f t="shared" si="2"/>
        <v>2</v>
      </c>
    </row>
    <row r="70" spans="2:229" ht="12.75">
      <c r="B70" s="22"/>
      <c r="HH70" s="11"/>
      <c r="HJ70" s="12"/>
      <c r="HK70" s="13"/>
      <c r="HL70" s="13"/>
      <c r="HM70" s="13" t="s">
        <v>20</v>
      </c>
      <c r="HN70" s="13"/>
      <c r="HO70" s="13"/>
      <c r="HP70" s="13"/>
      <c r="HQ70" s="13">
        <v>101.46</v>
      </c>
      <c r="HR70" s="12">
        <f t="shared" si="0"/>
        <v>0</v>
      </c>
      <c r="HS70" s="13">
        <f t="shared" si="1"/>
        <v>0</v>
      </c>
      <c r="HT70" s="12" t="s">
        <v>28</v>
      </c>
      <c r="HU70" s="14" t="str">
        <f t="shared" si="2"/>
        <v>2.5</v>
      </c>
    </row>
    <row r="71" spans="2:229" ht="12.75">
      <c r="B71" s="22"/>
      <c r="HH71" s="11"/>
      <c r="HJ71" s="12"/>
      <c r="HK71" s="13"/>
      <c r="HL71" s="13"/>
      <c r="HM71" s="13"/>
      <c r="HN71" s="13"/>
      <c r="HO71" s="13"/>
      <c r="HP71" s="13"/>
      <c r="HQ71" s="13"/>
      <c r="HR71" s="12">
        <f t="shared" si="0"/>
        <v>0</v>
      </c>
      <c r="HS71" s="13">
        <f t="shared" si="1"/>
        <v>0</v>
      </c>
      <c r="HT71" s="12" t="s">
        <v>29</v>
      </c>
      <c r="HU71" s="14" t="str">
        <f t="shared" si="2"/>
        <v>3</v>
      </c>
    </row>
    <row r="72" spans="2:229" ht="13.5" thickBot="1">
      <c r="B72" s="22"/>
      <c r="HH72" s="11"/>
      <c r="HJ72" s="15"/>
      <c r="HK72" s="16"/>
      <c r="HL72" s="16"/>
      <c r="HM72" s="16"/>
      <c r="HN72" s="16"/>
      <c r="HO72" s="16"/>
      <c r="HP72" s="16"/>
      <c r="HQ72" s="16"/>
      <c r="HR72" s="15">
        <f t="shared" si="0"/>
        <v>0</v>
      </c>
      <c r="HS72" s="16">
        <f t="shared" si="1"/>
        <v>0</v>
      </c>
      <c r="HT72" s="12" t="s">
        <v>30</v>
      </c>
      <c r="HU72" s="14" t="str">
        <f t="shared" si="2"/>
        <v>3.</v>
      </c>
    </row>
    <row r="73" spans="2:229" ht="13.5" thickBot="1">
      <c r="B73" s="22"/>
      <c r="HT73" s="12" t="s">
        <v>31</v>
      </c>
      <c r="HU73" s="14" t="str">
        <f t="shared" si="2"/>
        <v>4</v>
      </c>
    </row>
    <row r="74" spans="2:229" ht="12.75">
      <c r="B74" s="22"/>
      <c r="HJ74" s="2" t="s">
        <v>92</v>
      </c>
      <c r="HK74" s="17" t="s">
        <v>93</v>
      </c>
      <c r="HL74" s="18" t="s">
        <v>94</v>
      </c>
      <c r="HM74" s="2" t="s">
        <v>87</v>
      </c>
      <c r="HN74" s="17"/>
      <c r="HO74" s="17" t="s">
        <v>88</v>
      </c>
      <c r="HP74" s="17"/>
      <c r="HQ74" s="17" t="s">
        <v>90</v>
      </c>
      <c r="HR74" s="18"/>
      <c r="HT74" s="12" t="s">
        <v>32</v>
      </c>
      <c r="HU74" s="14" t="str">
        <f t="shared" si="2"/>
        <v>4.5</v>
      </c>
    </row>
    <row r="75" spans="218:229" ht="13.5" thickBot="1">
      <c r="HJ75" s="12">
        <v>1</v>
      </c>
      <c r="HK75" s="13" t="s">
        <v>1</v>
      </c>
      <c r="HL75" s="14" t="s">
        <v>4</v>
      </c>
      <c r="HM75" s="15">
        <f>INDEX(HJ75:HJ78,MATCH(C7,HK75:HK78,0),1)</f>
        <v>1</v>
      </c>
      <c r="HN75" s="16"/>
      <c r="HO75" s="16">
        <f>INDEX(HS65:HS72,MATCH(C9,HR65:HR72,0),1)</f>
        <v>1984</v>
      </c>
      <c r="HP75" s="16"/>
      <c r="HQ75" s="16" t="str">
        <f>INDEX(HU65:HU121,MATCH(C10,HT65:HT121,0),1)</f>
        <v>14.5</v>
      </c>
      <c r="HR75" s="19"/>
      <c r="HT75" s="12" t="s">
        <v>33</v>
      </c>
      <c r="HU75" s="14" t="str">
        <f t="shared" si="2"/>
        <v>5</v>
      </c>
    </row>
    <row r="76" spans="218:229" ht="12.75">
      <c r="HJ76" s="12">
        <v>2</v>
      </c>
      <c r="HK76" s="13" t="s">
        <v>21</v>
      </c>
      <c r="HL76" s="14" t="s">
        <v>5</v>
      </c>
      <c r="HT76" s="12" t="s">
        <v>34</v>
      </c>
      <c r="HU76" s="14" t="str">
        <f t="shared" si="2"/>
        <v>5.5</v>
      </c>
    </row>
    <row r="77" spans="218:229" ht="12.75">
      <c r="HJ77" s="12">
        <v>3</v>
      </c>
      <c r="HK77" s="13" t="s">
        <v>2</v>
      </c>
      <c r="HL77" s="14" t="s">
        <v>6</v>
      </c>
      <c r="HT77" s="12" t="s">
        <v>35</v>
      </c>
      <c r="HU77" s="14" t="str">
        <f t="shared" si="2"/>
        <v>6</v>
      </c>
    </row>
    <row r="78" spans="218:229" ht="13.5" thickBot="1">
      <c r="HJ78" s="15">
        <v>4</v>
      </c>
      <c r="HK78" s="16" t="s">
        <v>3</v>
      </c>
      <c r="HL78" s="19" t="s">
        <v>6</v>
      </c>
      <c r="HT78" s="12" t="s">
        <v>36</v>
      </c>
      <c r="HU78" s="14" t="str">
        <f t="shared" si="2"/>
        <v>6.5</v>
      </c>
    </row>
    <row r="79" spans="228:229" ht="12.75">
      <c r="HT79" s="12" t="s">
        <v>37</v>
      </c>
      <c r="HU79" s="14" t="str">
        <f t="shared" si="2"/>
        <v>7</v>
      </c>
    </row>
    <row r="80" spans="228:229" ht="12.75">
      <c r="HT80" s="12" t="s">
        <v>38</v>
      </c>
      <c r="HU80" s="14" t="str">
        <f t="shared" si="2"/>
        <v>7.5</v>
      </c>
    </row>
    <row r="81" spans="228:229" ht="12.75">
      <c r="HT81" s="12" t="s">
        <v>39</v>
      </c>
      <c r="HU81" s="14" t="str">
        <f t="shared" si="2"/>
        <v>8</v>
      </c>
    </row>
    <row r="82" spans="228:229" ht="12.75">
      <c r="HT82" s="12" t="s">
        <v>40</v>
      </c>
      <c r="HU82" s="14" t="str">
        <f t="shared" si="2"/>
        <v>8.5</v>
      </c>
    </row>
    <row r="83" spans="228:229" ht="12.75">
      <c r="HT83" s="12" t="s">
        <v>41</v>
      </c>
      <c r="HU83" s="14" t="str">
        <f t="shared" si="2"/>
        <v>9</v>
      </c>
    </row>
    <row r="84" spans="228:229" ht="12.75">
      <c r="HT84" s="12" t="s">
        <v>42</v>
      </c>
      <c r="HU84" s="14" t="str">
        <f t="shared" si="2"/>
        <v>9.5</v>
      </c>
    </row>
    <row r="85" spans="228:229" ht="12.75">
      <c r="HT85" s="12" t="s">
        <v>43</v>
      </c>
      <c r="HU85" s="14" t="str">
        <f t="shared" si="2"/>
        <v>10</v>
      </c>
    </row>
    <row r="86" spans="228:229" ht="12.75">
      <c r="HT86" s="12" t="s">
        <v>44</v>
      </c>
      <c r="HU86" s="14" t="str">
        <f t="shared" si="2"/>
        <v>10.5</v>
      </c>
    </row>
    <row r="87" spans="228:229" ht="12.75">
      <c r="HT87" s="12" t="s">
        <v>45</v>
      </c>
      <c r="HU87" s="14" t="str">
        <f t="shared" si="2"/>
        <v>11</v>
      </c>
    </row>
    <row r="88" spans="228:229" ht="12.75">
      <c r="HT88" s="12" t="s">
        <v>46</v>
      </c>
      <c r="HU88" s="14" t="str">
        <f t="shared" si="2"/>
        <v>11.5</v>
      </c>
    </row>
    <row r="89" spans="228:229" ht="12.75">
      <c r="HT89" s="12" t="s">
        <v>47</v>
      </c>
      <c r="HU89" s="14" t="str">
        <f t="shared" si="2"/>
        <v>12</v>
      </c>
    </row>
    <row r="90" spans="228:229" ht="12.75">
      <c r="HT90" s="12" t="s">
        <v>48</v>
      </c>
      <c r="HU90" s="14" t="str">
        <f t="shared" si="2"/>
        <v>12.5</v>
      </c>
    </row>
    <row r="91" spans="228:229" ht="12.75">
      <c r="HT91" s="12" t="s">
        <v>49</v>
      </c>
      <c r="HU91" s="14" t="str">
        <f t="shared" si="2"/>
        <v>13</v>
      </c>
    </row>
    <row r="92" spans="228:229" ht="12.75">
      <c r="HT92" s="12" t="s">
        <v>50</v>
      </c>
      <c r="HU92" s="14" t="str">
        <f t="shared" si="2"/>
        <v>13.5</v>
      </c>
    </row>
    <row r="93" spans="228:229" ht="12.75">
      <c r="HT93" s="12" t="s">
        <v>51</v>
      </c>
      <c r="HU93" s="14" t="str">
        <f t="shared" si="2"/>
        <v>14</v>
      </c>
    </row>
    <row r="94" spans="228:229" ht="12.75">
      <c r="HT94" s="12" t="s">
        <v>52</v>
      </c>
      <c r="HU94" s="14" t="str">
        <f t="shared" si="2"/>
        <v>14.5</v>
      </c>
    </row>
    <row r="95" spans="228:229" ht="12.75">
      <c r="HT95" s="12" t="s">
        <v>53</v>
      </c>
      <c r="HU95" s="14" t="str">
        <f t="shared" si="2"/>
        <v>15</v>
      </c>
    </row>
    <row r="96" spans="228:229" ht="12.75">
      <c r="HT96" s="12" t="s">
        <v>54</v>
      </c>
      <c r="HU96" s="14" t="str">
        <f t="shared" si="2"/>
        <v>15.5</v>
      </c>
    </row>
    <row r="97" spans="228:229" ht="12.75">
      <c r="HT97" s="12" t="s">
        <v>55</v>
      </c>
      <c r="HU97" s="14" t="str">
        <f t="shared" si="2"/>
        <v>16</v>
      </c>
    </row>
    <row r="98" spans="228:229" ht="12.75">
      <c r="HT98" s="12" t="s">
        <v>56</v>
      </c>
      <c r="HU98" s="14" t="str">
        <f t="shared" si="2"/>
        <v>17</v>
      </c>
    </row>
    <row r="99" spans="228:229" ht="12.75">
      <c r="HT99" s="12" t="s">
        <v>57</v>
      </c>
      <c r="HU99" s="14" t="str">
        <f t="shared" si="2"/>
        <v>18</v>
      </c>
    </row>
    <row r="100" spans="228:229" ht="12.75">
      <c r="HT100" s="12" t="s">
        <v>58</v>
      </c>
      <c r="HU100" s="14" t="str">
        <f t="shared" si="2"/>
        <v>19</v>
      </c>
    </row>
    <row r="101" spans="228:229" ht="12.75">
      <c r="HT101" s="12" t="s">
        <v>59</v>
      </c>
      <c r="HU101" s="14" t="str">
        <f t="shared" si="2"/>
        <v>20</v>
      </c>
    </row>
    <row r="102" spans="228:229" ht="12.75">
      <c r="HT102" s="12" t="s">
        <v>60</v>
      </c>
      <c r="HU102" s="14" t="str">
        <f t="shared" si="2"/>
        <v>21</v>
      </c>
    </row>
    <row r="103" spans="228:229" ht="12.75">
      <c r="HT103" s="12" t="s">
        <v>61</v>
      </c>
      <c r="HU103" s="14" t="str">
        <f t="shared" si="2"/>
        <v>22</v>
      </c>
    </row>
    <row r="104" spans="228:229" ht="12.75">
      <c r="HT104" s="12" t="s">
        <v>62</v>
      </c>
      <c r="HU104" s="14" t="str">
        <f t="shared" si="2"/>
        <v>23</v>
      </c>
    </row>
    <row r="105" spans="228:229" ht="12.75">
      <c r="HT105" s="12" t="s">
        <v>63</v>
      </c>
      <c r="HU105" s="14" t="str">
        <f t="shared" si="2"/>
        <v>24</v>
      </c>
    </row>
    <row r="106" spans="228:229" ht="12.75">
      <c r="HT106" s="12" t="s">
        <v>64</v>
      </c>
      <c r="HU106" s="14" t="str">
        <f t="shared" si="2"/>
        <v>25</v>
      </c>
    </row>
    <row r="107" spans="228:229" ht="12.75">
      <c r="HT107" s="12" t="s">
        <v>65</v>
      </c>
      <c r="HU107" s="14" t="str">
        <f t="shared" si="2"/>
        <v>26</v>
      </c>
    </row>
    <row r="108" spans="228:229" ht="12.75">
      <c r="HT108" s="12" t="s">
        <v>66</v>
      </c>
      <c r="HU108" s="14" t="str">
        <f t="shared" si="2"/>
        <v>27</v>
      </c>
    </row>
    <row r="109" spans="228:229" ht="12.75">
      <c r="HT109" s="12" t="s">
        <v>67</v>
      </c>
      <c r="HU109" s="14" t="str">
        <f t="shared" si="2"/>
        <v>28</v>
      </c>
    </row>
    <row r="110" spans="228:229" ht="12.75">
      <c r="HT110" s="12" t="s">
        <v>68</v>
      </c>
      <c r="HU110" s="14" t="str">
        <f t="shared" si="2"/>
        <v>29</v>
      </c>
    </row>
    <row r="111" spans="228:229" ht="12.75">
      <c r="HT111" s="12" t="s">
        <v>69</v>
      </c>
      <c r="HU111" s="14" t="str">
        <f t="shared" si="2"/>
        <v>30</v>
      </c>
    </row>
    <row r="112" spans="228:229" ht="12.75">
      <c r="HT112" s="12" t="s">
        <v>70</v>
      </c>
      <c r="HU112" s="14" t="str">
        <f t="shared" si="2"/>
        <v>31</v>
      </c>
    </row>
    <row r="113" spans="228:229" ht="12.75">
      <c r="HT113" s="12" t="s">
        <v>71</v>
      </c>
      <c r="HU113" s="14" t="str">
        <f t="shared" si="2"/>
        <v>32</v>
      </c>
    </row>
    <row r="114" spans="228:229" ht="12.75">
      <c r="HT114" s="12" t="s">
        <v>72</v>
      </c>
      <c r="HU114" s="14" t="str">
        <f t="shared" si="2"/>
        <v>33</v>
      </c>
    </row>
    <row r="115" spans="228:229" ht="12.75">
      <c r="HT115" s="12" t="s">
        <v>73</v>
      </c>
      <c r="HU115" s="14" t="str">
        <f t="shared" si="2"/>
        <v>34</v>
      </c>
    </row>
    <row r="116" spans="228:229" ht="12.75">
      <c r="HT116" s="12" t="s">
        <v>74</v>
      </c>
      <c r="HU116" s="14" t="str">
        <f t="shared" si="2"/>
        <v>35</v>
      </c>
    </row>
    <row r="117" spans="228:229" ht="12.75">
      <c r="HT117" s="12" t="s">
        <v>75</v>
      </c>
      <c r="HU117" s="14" t="str">
        <f t="shared" si="2"/>
        <v>36</v>
      </c>
    </row>
    <row r="118" spans="228:229" ht="12.75">
      <c r="HT118" s="12" t="s">
        <v>76</v>
      </c>
      <c r="HU118" s="14" t="str">
        <f t="shared" si="2"/>
        <v>37</v>
      </c>
    </row>
    <row r="119" spans="228:229" ht="12.75">
      <c r="HT119" s="12" t="s">
        <v>77</v>
      </c>
      <c r="HU119" s="14" t="str">
        <f t="shared" si="2"/>
        <v>38</v>
      </c>
    </row>
    <row r="120" spans="228:229" ht="12.75">
      <c r="HT120" s="12" t="s">
        <v>78</v>
      </c>
      <c r="HU120" s="14" t="str">
        <f t="shared" si="2"/>
        <v>39</v>
      </c>
    </row>
    <row r="121" spans="228:229" ht="13.5" thickBot="1">
      <c r="HT121" s="15" t="s">
        <v>79</v>
      </c>
      <c r="HU121" s="19" t="str">
        <f t="shared" si="2"/>
        <v>40</v>
      </c>
    </row>
  </sheetData>
  <sheetProtection/>
  <mergeCells count="1">
    <mergeCell ref="B14:I14"/>
  </mergeCells>
  <dataValidations count="7">
    <dataValidation type="list" allowBlank="1" showInputMessage="1" showErrorMessage="1" promptTitle="Type of drink:" prompt="Using the dropdown please select the type of drink you would like to calculate a liquor cost for" sqref="P7:HG7">
      <formula1>$HK$75:$HK$78</formula1>
    </dataValidation>
    <dataValidation type="list" allowBlank="1" showInputMessage="1" showErrorMessage="1" promptTitle="Unit size" prompt="Using the dropdown please select the size/quantity which you purchase" sqref="P9:HG9 C9">
      <formula1>$HR$65:$HR$72</formula1>
    </dataValidation>
    <dataValidation type="list" allowBlank="1" showInputMessage="1" showErrorMessage="1" promptTitle="Portion size" prompt="Using the dropdown menu please select the size of the portion you serve to your customer (for bottle/ can beer please select &quot;Whole bottle/ can&quot;)" sqref="P10:HG10 C10">
      <formula1>$HT$65:$HT$121</formula1>
    </dataValidation>
    <dataValidation type="decimal" allowBlank="1" showInputMessage="1" showErrorMessage="1" promptTitle="Price to customer" prompt="Please enter the price you charge your customers" error="The price you enter must be between $0 and $500" sqref="P11:HG11 C11">
      <formula1>0</formula1>
      <formula2>500</formula2>
    </dataValidation>
    <dataValidation allowBlank="1" showInputMessage="1" showErrorMessage="1" promptTitle="Cost to you:" prompt="Please enter the price you pay to buy this product from your distributor (for keg prices exclude the deposit)" sqref="P8:HG8 C8"/>
    <dataValidation type="list" allowBlank="1" showInputMessage="1" showErrorMessage="1" promptTitle="Type of drink:" prompt="Click on the grey arrow to the right and use the dropdown to select the type of drink you would like to calculate a liquor cost for" sqref="C7">
      <formula1>$HK$75:$HK$78</formula1>
    </dataValidation>
    <dataValidation allowBlank="1" showInputMessage="1" showErrorMessage="1" promptTitle="Local Sales Tax" prompt="Enter the local sales tax which is applied to sales at your bar" sqref="C6"/>
  </dataValidations>
  <hyperlinks>
    <hyperlink ref="B15" r:id="rId1" display="http://bar-i.com/product-demo"/>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Edwards</dc:creator>
  <cp:keywords/>
  <dc:description/>
  <cp:lastModifiedBy>Bar-i#7 Sarah</cp:lastModifiedBy>
  <dcterms:created xsi:type="dcterms:W3CDTF">2012-05-17T20:20:48Z</dcterms:created>
  <dcterms:modified xsi:type="dcterms:W3CDTF">2016-02-10T23:45:08Z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